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95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7" i="1"/>
  <c r="G7" s="1"/>
  <c r="F9"/>
  <c r="G9" s="1"/>
  <c r="F10"/>
  <c r="F11" s="1"/>
  <c r="G11" s="1"/>
  <c r="G12"/>
  <c r="G13"/>
  <c r="F14"/>
  <c r="G14" s="1"/>
  <c r="F15"/>
  <c r="G15" s="1"/>
  <c r="F16"/>
  <c r="G16" s="1"/>
  <c r="F17"/>
  <c r="G17" s="1"/>
  <c r="F18"/>
  <c r="G18" s="1"/>
  <c r="G19"/>
  <c r="F8" l="1"/>
  <c r="G8" s="1"/>
  <c r="G10"/>
  <c r="G20" l="1"/>
  <c r="F21"/>
  <c r="F22" s="1"/>
  <c r="G21" l="1"/>
  <c r="F23"/>
  <c r="G22"/>
  <c r="G23" l="1"/>
  <c r="F25"/>
  <c r="F24"/>
  <c r="G24" s="1"/>
  <c r="G25" l="1"/>
  <c r="F26"/>
  <c r="G26" s="1"/>
  <c r="F27" l="1"/>
  <c r="G27" s="1"/>
</calcChain>
</file>

<file path=xl/sharedStrings.xml><?xml version="1.0" encoding="utf-8"?>
<sst xmlns="http://schemas.openxmlformats.org/spreadsheetml/2006/main" count="55" uniqueCount="45">
  <si>
    <t xml:space="preserve">                                                                               Калькуляция </t>
  </si>
  <si>
    <t xml:space="preserve">                     Наименование </t>
  </si>
  <si>
    <t>Ед.  изм.</t>
  </si>
  <si>
    <t>Обоснование</t>
  </si>
  <si>
    <t>Кол-во</t>
  </si>
  <si>
    <t>Цена, руб.</t>
  </si>
  <si>
    <t>Стоимость, руб.</t>
  </si>
  <si>
    <t xml:space="preserve">   На 1 час работы, руб.</t>
  </si>
  <si>
    <t>Всего отработано  в расчете на один трактор за сезон  (план), моточасов</t>
  </si>
  <si>
    <t>час</t>
  </si>
  <si>
    <t>Фонд  заработной  платы тракториста  в расчете на год (с учетом  времени техобслуживаний  и  плановых  ремонтов)</t>
  </si>
  <si>
    <t>чел. час</t>
  </si>
  <si>
    <t>Месячный фонд зарплаты тракториста — 39650,32 рублей, количество месяцев — 12.</t>
  </si>
  <si>
    <t>Начисления  на зарплату</t>
  </si>
  <si>
    <t>%</t>
  </si>
  <si>
    <t>Дизтопливо</t>
  </si>
  <si>
    <t>л</t>
  </si>
  <si>
    <t>6,2 х1400</t>
  </si>
  <si>
    <t>Смазочные материалы  -  масло  М10Г2К</t>
  </si>
  <si>
    <t>кг</t>
  </si>
  <si>
    <t>0,032 кг x 6,2 л х 1400</t>
  </si>
  <si>
    <t xml:space="preserve">  -  прочие  масла</t>
  </si>
  <si>
    <t>Амортизация -трактор</t>
  </si>
  <si>
    <t xml:space="preserve">1 211 933,35  х20%  </t>
  </si>
  <si>
    <t>прицеп</t>
  </si>
  <si>
    <t>руб.</t>
  </si>
  <si>
    <t xml:space="preserve">145000 руб.  х20%  </t>
  </si>
  <si>
    <t>Запасные части</t>
  </si>
  <si>
    <t>на 1 рубль зарплаты</t>
  </si>
  <si>
    <t>Инструмент, прочие материалы</t>
  </si>
  <si>
    <t>Спецодежда, СИЗ</t>
  </si>
  <si>
    <t>Шины сельскохозяйственные                                                                — трактор 4 шт.</t>
  </si>
  <si>
    <t>к-т</t>
  </si>
  <si>
    <t xml:space="preserve">- прицеп      2 шт.      </t>
  </si>
  <si>
    <t>К-т</t>
  </si>
  <si>
    <t>Страхование</t>
  </si>
  <si>
    <t xml:space="preserve">                                                       промежуточный итог</t>
  </si>
  <si>
    <t>Цеховые расходы</t>
  </si>
  <si>
    <t>Итого прямых затрат</t>
  </si>
  <si>
    <t>Общеэксплуатационные расходы</t>
  </si>
  <si>
    <r>
      <t xml:space="preserve">                                                   </t>
    </r>
    <r>
      <rPr>
        <sz val="12"/>
        <color indexed="8"/>
        <rFont val="Times New Roman"/>
        <family val="1"/>
        <charset val="204"/>
      </rPr>
      <t xml:space="preserve"> ВСЕГО ЗАТРАТ</t>
    </r>
  </si>
  <si>
    <t>Рентабельность</t>
  </si>
  <si>
    <t xml:space="preserve">Итого </t>
  </si>
  <si>
    <t>Расчёт составил:</t>
  </si>
  <si>
    <t xml:space="preserve">стоимости  1 часа работы трактора МТЗ – 82 для  предприятий  и  населения,    2025 г.
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</si>
</sst>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top" wrapText="1"/>
    </xf>
    <xf numFmtId="0" fontId="1" fillId="0" borderId="0" xfId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2" fontId="2" fillId="0" borderId="3" xfId="1" applyNumberFormat="1" applyFont="1" applyBorder="1"/>
    <xf numFmtId="2" fontId="2" fillId="0" borderId="4" xfId="1" applyNumberFormat="1" applyFont="1" applyBorder="1"/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top" wrapText="1"/>
    </xf>
    <xf numFmtId="0" fontId="2" fillId="0" borderId="5" xfId="1" applyFont="1" applyBorder="1"/>
    <xf numFmtId="2" fontId="2" fillId="0" borderId="6" xfId="1" applyNumberFormat="1" applyFont="1" applyBorder="1"/>
    <xf numFmtId="2" fontId="2" fillId="0" borderId="7" xfId="1" applyNumberFormat="1" applyFont="1" applyBorder="1"/>
    <xf numFmtId="0" fontId="1" fillId="0" borderId="0" xfId="1" applyAlignment="1">
      <alignment vertical="center" wrapText="1"/>
    </xf>
    <xf numFmtId="0" fontId="2" fillId="0" borderId="5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 applyAlignment="1">
      <alignment horizontal="center"/>
    </xf>
    <xf numFmtId="0" fontId="2" fillId="0" borderId="5" xfId="1" applyFont="1" applyBorder="1" applyAlignment="1">
      <alignment horizontal="right" wrapText="1"/>
    </xf>
    <xf numFmtId="2" fontId="2" fillId="0" borderId="9" xfId="1" applyNumberFormat="1" applyFont="1" applyBorder="1"/>
    <xf numFmtId="0" fontId="2" fillId="0" borderId="10" xfId="1" applyFont="1" applyBorder="1" applyAlignment="1">
      <alignment horizontal="center"/>
    </xf>
    <xf numFmtId="0" fontId="2" fillId="0" borderId="10" xfId="1" applyFont="1" applyBorder="1"/>
    <xf numFmtId="2" fontId="2" fillId="0" borderId="5" xfId="1" applyNumberFormat="1" applyFont="1" applyBorder="1"/>
    <xf numFmtId="2" fontId="2" fillId="0" borderId="11" xfId="1" applyNumberFormat="1" applyFont="1" applyBorder="1"/>
    <xf numFmtId="2" fontId="2" fillId="0" borderId="12" xfId="1" applyNumberFormat="1" applyFont="1" applyBorder="1"/>
    <xf numFmtId="4" fontId="2" fillId="0" borderId="5" xfId="1" applyNumberFormat="1" applyFont="1" applyBorder="1"/>
    <xf numFmtId="0" fontId="2" fillId="0" borderId="12" xfId="1" applyFont="1" applyBorder="1" applyAlignment="1">
      <alignment horizontal="center"/>
    </xf>
    <xf numFmtId="2" fontId="2" fillId="0" borderId="13" xfId="1" applyNumberFormat="1" applyFont="1" applyBorder="1"/>
    <xf numFmtId="0" fontId="7" fillId="0" borderId="0" xfId="1" applyFont="1"/>
    <xf numFmtId="0" fontId="2" fillId="0" borderId="14" xfId="1" applyFont="1" applyBorder="1" applyAlignment="1">
      <alignment horizontal="center"/>
    </xf>
    <xf numFmtId="0" fontId="2" fillId="0" borderId="14" xfId="1" applyFont="1" applyBorder="1"/>
    <xf numFmtId="2" fontId="2" fillId="0" borderId="15" xfId="1" applyNumberFormat="1" applyFont="1" applyBorder="1"/>
    <xf numFmtId="2" fontId="8" fillId="0" borderId="7" xfId="1" applyNumberFormat="1" applyFont="1" applyBorder="1" applyAlignment="1">
      <alignment vertical="top"/>
    </xf>
    <xf numFmtId="2" fontId="2" fillId="0" borderId="16" xfId="1" applyNumberFormat="1" applyFont="1" applyBorder="1"/>
    <xf numFmtId="2" fontId="2" fillId="0" borderId="7" xfId="1" applyNumberFormat="1" applyFont="1" applyBorder="1" applyAlignment="1">
      <alignment vertical="top"/>
    </xf>
    <xf numFmtId="2" fontId="2" fillId="0" borderId="17" xfId="1" applyNumberFormat="1" applyFont="1" applyBorder="1"/>
    <xf numFmtId="0" fontId="4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19" xfId="1" applyFont="1" applyBorder="1"/>
    <xf numFmtId="2" fontId="2" fillId="0" borderId="20" xfId="1" applyNumberFormat="1" applyFont="1" applyBorder="1"/>
    <xf numFmtId="2" fontId="2" fillId="0" borderId="21" xfId="1" applyNumberFormat="1" applyFont="1" applyBorder="1"/>
    <xf numFmtId="2" fontId="2" fillId="0" borderId="22" xfId="1" applyNumberFormat="1" applyFont="1" applyBorder="1"/>
    <xf numFmtId="0" fontId="4" fillId="0" borderId="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2" fillId="0" borderId="27" xfId="1" applyFont="1" applyBorder="1" applyAlignment="1">
      <alignment horizontal="left" vertical="top" wrapText="1" indent="1"/>
    </xf>
    <xf numFmtId="2" fontId="6" fillId="0" borderId="28" xfId="1" applyNumberFormat="1" applyFont="1" applyBorder="1"/>
    <xf numFmtId="0" fontId="2" fillId="0" borderId="29" xfId="1" applyFont="1" applyBorder="1" applyAlignment="1">
      <alignment horizontal="left" vertical="top" wrapText="1" indent="1"/>
    </xf>
    <xf numFmtId="2" fontId="2" fillId="0" borderId="30" xfId="1" applyNumberFormat="1" applyFont="1" applyBorder="1"/>
    <xf numFmtId="0" fontId="2" fillId="0" borderId="31" xfId="1" applyFont="1" applyBorder="1" applyAlignment="1">
      <alignment horizontal="left" indent="1"/>
    </xf>
    <xf numFmtId="0" fontId="2" fillId="0" borderId="32" xfId="1" applyFont="1" applyBorder="1" applyAlignment="1">
      <alignment horizontal="left" indent="1"/>
    </xf>
    <xf numFmtId="0" fontId="2" fillId="0" borderId="33" xfId="1" applyFont="1" applyBorder="1" applyAlignment="1">
      <alignment horizontal="left" indent="1"/>
    </xf>
    <xf numFmtId="0" fontId="2" fillId="0" borderId="0" xfId="1" applyFont="1" applyBorder="1" applyAlignment="1">
      <alignment horizontal="center"/>
    </xf>
    <xf numFmtId="0" fontId="2" fillId="0" borderId="31" xfId="1" applyFont="1" applyBorder="1" applyAlignment="1">
      <alignment horizontal="left" wrapText="1" indent="1"/>
    </xf>
    <xf numFmtId="0" fontId="2" fillId="0" borderId="31" xfId="1" applyFont="1" applyBorder="1" applyAlignment="1">
      <alignment horizontal="right"/>
    </xf>
    <xf numFmtId="0" fontId="2" fillId="0" borderId="34" xfId="1" applyFont="1" applyBorder="1" applyAlignment="1">
      <alignment horizontal="left" indent="1"/>
    </xf>
    <xf numFmtId="2" fontId="8" fillId="0" borderId="30" xfId="1" applyNumberFormat="1" applyFont="1" applyBorder="1"/>
    <xf numFmtId="0" fontId="9" fillId="0" borderId="34" xfId="1" applyFont="1" applyBorder="1" applyAlignment="1">
      <alignment horizontal="left" vertical="top" indent="1"/>
    </xf>
    <xf numFmtId="0" fontId="2" fillId="0" borderId="35" xfId="1" applyFont="1" applyBorder="1" applyAlignment="1">
      <alignment horizontal="left" indent="1"/>
    </xf>
    <xf numFmtId="0" fontId="9" fillId="0" borderId="34" xfId="1" applyFont="1" applyBorder="1" applyAlignment="1">
      <alignment vertical="top"/>
    </xf>
    <xf numFmtId="2" fontId="2" fillId="0" borderId="36" xfId="1" applyNumberFormat="1" applyFont="1" applyBorder="1"/>
    <xf numFmtId="0" fontId="3" fillId="0" borderId="0" xfId="1" applyFont="1" applyBorder="1"/>
    <xf numFmtId="0" fontId="2" fillId="0" borderId="0" xfId="1" applyFont="1" applyBorder="1"/>
    <xf numFmtId="0" fontId="4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showGridLines="0" tabSelected="1" workbookViewId="0">
      <selection activeCell="F7" sqref="F7"/>
    </sheetView>
  </sheetViews>
  <sheetFormatPr defaultColWidth="8.6640625" defaultRowHeight="14.4"/>
  <cols>
    <col min="1" max="1" width="44.109375" style="1" customWidth="1"/>
    <col min="2" max="2" width="7.109375" style="1" customWidth="1"/>
    <col min="3" max="3" width="35.109375" style="1" customWidth="1"/>
    <col min="4" max="4" width="11.88671875" style="1" customWidth="1"/>
    <col min="5" max="5" width="11" style="1" customWidth="1"/>
    <col min="6" max="6" width="12" style="1" customWidth="1"/>
    <col min="7" max="7" width="12.6640625" style="1" customWidth="1"/>
    <col min="8" max="8" width="11.6640625" style="1" customWidth="1"/>
    <col min="9" max="16384" width="8.6640625" style="1"/>
  </cols>
  <sheetData>
    <row r="1" spans="1:11" ht="3.75" customHeight="1">
      <c r="A1" s="66"/>
      <c r="B1" s="66"/>
      <c r="C1" s="66"/>
      <c r="D1" s="66"/>
      <c r="E1" s="66"/>
      <c r="F1" s="66"/>
      <c r="G1" s="66"/>
      <c r="H1" s="66"/>
    </row>
    <row r="2" spans="1:11" ht="15.6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spans="1:11" ht="20.25" customHeight="1" thickBot="1">
      <c r="A3" s="69" t="s">
        <v>44</v>
      </c>
      <c r="B3" s="69"/>
      <c r="C3" s="69"/>
      <c r="D3" s="69"/>
      <c r="E3" s="69"/>
      <c r="F3" s="69"/>
      <c r="G3" s="69"/>
      <c r="H3" s="3"/>
      <c r="I3" s="3"/>
      <c r="K3" s="4"/>
    </row>
    <row r="4" spans="1:11" ht="0.75" hidden="1" customHeight="1">
      <c r="A4" s="43"/>
      <c r="B4" s="43"/>
      <c r="C4" s="43"/>
      <c r="D4" s="43"/>
      <c r="E4" s="43"/>
      <c r="F4" s="43"/>
      <c r="G4" s="43"/>
      <c r="H4" s="3"/>
      <c r="I4" s="3"/>
    </row>
    <row r="5" spans="1:11" ht="31.5" customHeight="1" thickBot="1">
      <c r="A5" s="44" t="s">
        <v>1</v>
      </c>
      <c r="B5" s="45" t="s">
        <v>2</v>
      </c>
      <c r="C5" s="46" t="s">
        <v>3</v>
      </c>
      <c r="D5" s="46" t="s">
        <v>4</v>
      </c>
      <c r="E5" s="45" t="s">
        <v>5</v>
      </c>
      <c r="F5" s="47" t="s">
        <v>6</v>
      </c>
      <c r="G5" s="48" t="s">
        <v>7</v>
      </c>
    </row>
    <row r="6" spans="1:11" ht="34.35" customHeight="1">
      <c r="A6" s="49" t="s">
        <v>8</v>
      </c>
      <c r="B6" s="5" t="s">
        <v>9</v>
      </c>
      <c r="C6" s="6"/>
      <c r="D6" s="6">
        <v>1400</v>
      </c>
      <c r="E6" s="7"/>
      <c r="F6" s="8"/>
      <c r="G6" s="50"/>
    </row>
    <row r="7" spans="1:11" ht="48.6" customHeight="1">
      <c r="A7" s="51" t="s">
        <v>10</v>
      </c>
      <c r="B7" s="9" t="s">
        <v>11</v>
      </c>
      <c r="C7" s="10" t="s">
        <v>12</v>
      </c>
      <c r="D7" s="11">
        <v>12</v>
      </c>
      <c r="E7" s="12">
        <v>42822.32</v>
      </c>
      <c r="F7" s="13">
        <f>PRODUCT(D7,E7)</f>
        <v>513867.83999999997</v>
      </c>
      <c r="G7" s="52">
        <f t="shared" ref="G7:G19" si="0">PRODUCT(F7,1/1400)</f>
        <v>367.0484571428571</v>
      </c>
      <c r="H7" s="14"/>
    </row>
    <row r="8" spans="1:11" ht="18.75" customHeight="1">
      <c r="A8" s="53" t="s">
        <v>13</v>
      </c>
      <c r="B8" s="15" t="s">
        <v>14</v>
      </c>
      <c r="C8" s="15"/>
      <c r="D8" s="11">
        <v>30.2</v>
      </c>
      <c r="E8" s="12"/>
      <c r="F8" s="13">
        <f>PRODUCT(F7,D8,1/100)</f>
        <v>155188.08768</v>
      </c>
      <c r="G8" s="52">
        <f t="shared" si="0"/>
        <v>110.84863405714286</v>
      </c>
    </row>
    <row r="9" spans="1:11" ht="18.75" customHeight="1">
      <c r="A9" s="53" t="s">
        <v>15</v>
      </c>
      <c r="B9" s="15" t="s">
        <v>16</v>
      </c>
      <c r="C9" s="16" t="s">
        <v>17</v>
      </c>
      <c r="D9" s="17">
        <v>8680</v>
      </c>
      <c r="E9" s="12">
        <v>64</v>
      </c>
      <c r="F9" s="13">
        <f>PRODUCT(D9,E9)</f>
        <v>555520</v>
      </c>
      <c r="G9" s="52">
        <f t="shared" si="0"/>
        <v>396.8</v>
      </c>
    </row>
    <row r="10" spans="1:11" ht="18.75" customHeight="1">
      <c r="A10" s="53" t="s">
        <v>18</v>
      </c>
      <c r="B10" s="18" t="s">
        <v>19</v>
      </c>
      <c r="C10" s="10" t="s">
        <v>20</v>
      </c>
      <c r="D10" s="19">
        <v>277.8</v>
      </c>
      <c r="E10" s="20">
        <v>170</v>
      </c>
      <c r="F10" s="13">
        <f>PRODUCT(D10,E10)</f>
        <v>47226</v>
      </c>
      <c r="G10" s="52">
        <f t="shared" si="0"/>
        <v>33.732857142857142</v>
      </c>
    </row>
    <row r="11" spans="1:11" ht="18.75" customHeight="1">
      <c r="A11" s="53" t="s">
        <v>21</v>
      </c>
      <c r="B11" s="18" t="s">
        <v>14</v>
      </c>
      <c r="C11" s="10"/>
      <c r="D11" s="19">
        <v>20</v>
      </c>
      <c r="E11" s="20"/>
      <c r="F11" s="13">
        <f>PRODUCT(F10,D11,1/100)</f>
        <v>9445.2000000000007</v>
      </c>
      <c r="G11" s="52">
        <f t="shared" si="0"/>
        <v>6.7465714285714293</v>
      </c>
    </row>
    <row r="12" spans="1:11" ht="15.75" customHeight="1">
      <c r="A12" s="54" t="s">
        <v>22</v>
      </c>
      <c r="B12" s="15" t="s">
        <v>9</v>
      </c>
      <c r="C12" s="21" t="s">
        <v>23</v>
      </c>
      <c r="D12" s="22"/>
      <c r="E12" s="23"/>
      <c r="F12" s="24">
        <v>242386.67</v>
      </c>
      <c r="G12" s="52">
        <f t="shared" si="0"/>
        <v>173.13333571428572</v>
      </c>
    </row>
    <row r="13" spans="1:11" ht="18" customHeight="1">
      <c r="A13" s="55" t="s">
        <v>24</v>
      </c>
      <c r="B13" s="21" t="s">
        <v>25</v>
      </c>
      <c r="C13" s="56" t="s">
        <v>26</v>
      </c>
      <c r="D13" s="22"/>
      <c r="E13" s="25"/>
      <c r="F13" s="13">
        <v>29000</v>
      </c>
      <c r="G13" s="52">
        <f t="shared" si="0"/>
        <v>20.714285714285715</v>
      </c>
    </row>
    <row r="14" spans="1:11" ht="18.75" customHeight="1">
      <c r="A14" s="53" t="s">
        <v>27</v>
      </c>
      <c r="B14" s="21" t="s">
        <v>25</v>
      </c>
      <c r="C14" s="15" t="s">
        <v>28</v>
      </c>
      <c r="D14" s="26">
        <v>513867.84</v>
      </c>
      <c r="E14" s="12">
        <v>0.3</v>
      </c>
      <c r="F14" s="13">
        <f>PRODUCT(D14,E14)</f>
        <v>154160.35200000001</v>
      </c>
      <c r="G14" s="52">
        <f t="shared" si="0"/>
        <v>110.11453714285716</v>
      </c>
    </row>
    <row r="15" spans="1:11" ht="18.75" customHeight="1">
      <c r="A15" s="53" t="s">
        <v>29</v>
      </c>
      <c r="B15" s="21" t="s">
        <v>25</v>
      </c>
      <c r="C15" s="27" t="s">
        <v>28</v>
      </c>
      <c r="D15" s="26">
        <v>513867.84</v>
      </c>
      <c r="E15" s="28">
        <v>0.25</v>
      </c>
      <c r="F15" s="13">
        <f>PRODUCT(D15,E15)</f>
        <v>128466.96</v>
      </c>
      <c r="G15" s="52">
        <f t="shared" si="0"/>
        <v>91.76211428571429</v>
      </c>
      <c r="I15" s="29"/>
    </row>
    <row r="16" spans="1:11" ht="15.6">
      <c r="A16" s="53" t="s">
        <v>30</v>
      </c>
      <c r="B16" s="21" t="s">
        <v>25</v>
      </c>
      <c r="C16" s="21"/>
      <c r="D16" s="22">
        <v>0.5</v>
      </c>
      <c r="E16" s="25">
        <v>6000</v>
      </c>
      <c r="F16" s="13">
        <f>PRODUCT(D16,E16)</f>
        <v>3000</v>
      </c>
      <c r="G16" s="52">
        <f t="shared" si="0"/>
        <v>2.1428571428571428</v>
      </c>
    </row>
    <row r="17" spans="1:9" ht="31.2">
      <c r="A17" s="57" t="s">
        <v>31</v>
      </c>
      <c r="B17" s="21" t="s">
        <v>32</v>
      </c>
      <c r="C17" s="21"/>
      <c r="D17" s="22">
        <v>0.5</v>
      </c>
      <c r="E17" s="25">
        <v>124000</v>
      </c>
      <c r="F17" s="13">
        <f>PRODUCT(D17,E17)</f>
        <v>62000</v>
      </c>
      <c r="G17" s="52">
        <f t="shared" si="0"/>
        <v>44.285714285714285</v>
      </c>
    </row>
    <row r="18" spans="1:9" ht="15.6">
      <c r="A18" s="58" t="s">
        <v>33</v>
      </c>
      <c r="B18" s="21" t="s">
        <v>34</v>
      </c>
      <c r="C18" s="21"/>
      <c r="D18" s="22">
        <v>1</v>
      </c>
      <c r="E18" s="25">
        <v>22652</v>
      </c>
      <c r="F18" s="13">
        <f>PRODUCT(D18,E18)</f>
        <v>22652</v>
      </c>
      <c r="G18" s="52">
        <f t="shared" si="0"/>
        <v>16.18</v>
      </c>
    </row>
    <row r="19" spans="1:9" ht="21.6" customHeight="1">
      <c r="A19" s="53" t="s">
        <v>35</v>
      </c>
      <c r="B19" s="21" t="s">
        <v>25</v>
      </c>
      <c r="C19" s="21"/>
      <c r="D19" s="22"/>
      <c r="E19" s="25"/>
      <c r="F19" s="13">
        <v>4000</v>
      </c>
      <c r="G19" s="52">
        <f t="shared" si="0"/>
        <v>2.8571428571428572</v>
      </c>
    </row>
    <row r="20" spans="1:9" ht="7.5" customHeight="1">
      <c r="A20" s="59"/>
      <c r="B20" s="30"/>
      <c r="C20" s="30"/>
      <c r="D20" s="31"/>
      <c r="E20" s="23"/>
      <c r="F20" s="13"/>
      <c r="G20" s="60">
        <f>SUM(G7:G19)</f>
        <v>1376.3665069142858</v>
      </c>
    </row>
    <row r="21" spans="1:9" ht="16.5" customHeight="1">
      <c r="A21" s="61" t="s">
        <v>36</v>
      </c>
      <c r="B21" s="16"/>
      <c r="C21" s="16"/>
      <c r="D21" s="17"/>
      <c r="E21" s="32"/>
      <c r="F21" s="33">
        <f>SUM(F7:F20)</f>
        <v>1926913.1096799998</v>
      </c>
      <c r="G21" s="60">
        <f t="shared" ref="G21:G27" si="1">PRODUCT(F21,1/1400)</f>
        <v>1376.3665069142855</v>
      </c>
    </row>
    <row r="22" spans="1:9" ht="15.6">
      <c r="A22" s="54" t="s">
        <v>37</v>
      </c>
      <c r="B22" s="15" t="s">
        <v>14</v>
      </c>
      <c r="C22" s="15"/>
      <c r="D22" s="11">
        <v>15</v>
      </c>
      <c r="E22" s="12"/>
      <c r="F22" s="13">
        <f>PRODUCT(F21,D22/100)</f>
        <v>289036.96645199996</v>
      </c>
      <c r="G22" s="52">
        <f t="shared" si="1"/>
        <v>206.45497603714284</v>
      </c>
    </row>
    <row r="23" spans="1:9" ht="15.75" customHeight="1">
      <c r="A23" s="54" t="s">
        <v>38</v>
      </c>
      <c r="B23" s="15"/>
      <c r="C23" s="15"/>
      <c r="D23" s="11"/>
      <c r="E23" s="12"/>
      <c r="F23" s="13">
        <f>SUM(F22,F21)</f>
        <v>2215950.0761319995</v>
      </c>
      <c r="G23" s="52">
        <f t="shared" si="1"/>
        <v>1582.8214829514282</v>
      </c>
    </row>
    <row r="24" spans="1:9" ht="23.1" customHeight="1">
      <c r="A24" s="62" t="s">
        <v>39</v>
      </c>
      <c r="B24" s="16" t="s">
        <v>14</v>
      </c>
      <c r="C24" s="16"/>
      <c r="D24" s="17">
        <v>10</v>
      </c>
      <c r="E24" s="34"/>
      <c r="F24" s="13">
        <f>PRODUCT(F23,0.1)</f>
        <v>221595.00761319997</v>
      </c>
      <c r="G24" s="52">
        <f t="shared" si="1"/>
        <v>158.28214829514283</v>
      </c>
      <c r="H24" s="2"/>
      <c r="I24" s="2"/>
    </row>
    <row r="25" spans="1:9" ht="18.75" customHeight="1">
      <c r="A25" s="63" t="s">
        <v>40</v>
      </c>
      <c r="B25" s="16"/>
      <c r="C25" s="16"/>
      <c r="D25" s="17"/>
      <c r="E25" s="34"/>
      <c r="F25" s="35">
        <f>SUM(F23,F24)</f>
        <v>2437545.0837451993</v>
      </c>
      <c r="G25" s="52">
        <f t="shared" si="1"/>
        <v>1741.1036312465708</v>
      </c>
      <c r="H25" s="2"/>
      <c r="I25" s="2"/>
    </row>
    <row r="26" spans="1:9" ht="18.75" customHeight="1" thickBot="1">
      <c r="A26" s="62" t="s">
        <v>41</v>
      </c>
      <c r="B26" s="16" t="s">
        <v>14</v>
      </c>
      <c r="C26" s="16"/>
      <c r="D26" s="17">
        <v>40</v>
      </c>
      <c r="E26" s="34"/>
      <c r="F26" s="36">
        <f>PRODUCT(F25,D26,1/100)</f>
        <v>975018.03349807975</v>
      </c>
      <c r="G26" s="64">
        <f t="shared" si="1"/>
        <v>696.44145249862834</v>
      </c>
      <c r="H26" s="2"/>
      <c r="I26" s="2"/>
    </row>
    <row r="27" spans="1:9" ht="28.35" customHeight="1" thickBot="1">
      <c r="A27" s="37" t="s">
        <v>42</v>
      </c>
      <c r="B27" s="38"/>
      <c r="C27" s="39"/>
      <c r="D27" s="39"/>
      <c r="E27" s="40"/>
      <c r="F27" s="41">
        <f>SUM(F25:F26)</f>
        <v>3412563.1172432788</v>
      </c>
      <c r="G27" s="42">
        <f t="shared" si="1"/>
        <v>2437.545083745199</v>
      </c>
      <c r="H27" s="2"/>
      <c r="I27" s="2"/>
    </row>
    <row r="28" spans="1:9" ht="18.75" customHeight="1">
      <c r="A28" s="68" t="s">
        <v>43</v>
      </c>
      <c r="B28" s="68"/>
      <c r="C28" s="68"/>
      <c r="D28" s="68"/>
      <c r="E28" s="68"/>
      <c r="F28" s="68"/>
      <c r="G28" s="68"/>
      <c r="H28" s="2"/>
      <c r="I28" s="2"/>
    </row>
    <row r="29" spans="1:9" ht="18">
      <c r="A29" s="65"/>
      <c r="B29" s="65"/>
      <c r="C29" s="65"/>
      <c r="D29" s="65"/>
      <c r="E29" s="2"/>
      <c r="F29" s="2"/>
      <c r="G29" s="2"/>
      <c r="H29" s="2"/>
      <c r="I29" s="2"/>
    </row>
    <row r="30" spans="1:9" ht="18">
      <c r="A30" s="2"/>
      <c r="B30" s="2"/>
      <c r="C30" s="2"/>
      <c r="D30" s="2"/>
      <c r="E30" s="2"/>
      <c r="F30" s="2"/>
      <c r="G30" s="2"/>
      <c r="H30" s="2"/>
      <c r="I30" s="2"/>
    </row>
    <row r="31" spans="1:9" ht="18">
      <c r="A31" s="2"/>
      <c r="B31" s="2"/>
      <c r="C31" s="2"/>
      <c r="D31" s="2"/>
      <c r="E31" s="2"/>
      <c r="F31" s="2"/>
      <c r="G31" s="2"/>
      <c r="H31" s="2"/>
      <c r="I31" s="2"/>
    </row>
    <row r="32" spans="1:9" ht="18">
      <c r="A32" s="2"/>
      <c r="B32" s="2"/>
      <c r="C32" s="2"/>
      <c r="D32" s="2"/>
      <c r="E32" s="2"/>
      <c r="F32" s="2"/>
      <c r="G32" s="2"/>
      <c r="H32" s="2"/>
      <c r="I32" s="2"/>
    </row>
    <row r="33" spans="1:9" ht="18">
      <c r="A33" s="2"/>
      <c r="B33" s="2"/>
      <c r="C33" s="2"/>
      <c r="D33" s="2"/>
      <c r="E33" s="2"/>
      <c r="F33" s="2"/>
      <c r="G33" s="2"/>
      <c r="H33" s="2"/>
      <c r="I33" s="2"/>
    </row>
    <row r="34" spans="1:9" ht="18">
      <c r="A34" s="2"/>
      <c r="B34" s="2"/>
      <c r="C34" s="2"/>
      <c r="D34" s="2"/>
      <c r="E34" s="2"/>
      <c r="F34" s="2"/>
      <c r="G34" s="2"/>
      <c r="H34" s="2"/>
      <c r="I34" s="2"/>
    </row>
    <row r="35" spans="1:9" ht="18">
      <c r="A35" s="2"/>
      <c r="B35" s="2"/>
      <c r="C35" s="2"/>
      <c r="D35" s="2"/>
      <c r="E35" s="2"/>
      <c r="F35" s="2"/>
      <c r="G35" s="2"/>
      <c r="H35" s="2"/>
      <c r="I35" s="2"/>
    </row>
    <row r="36" spans="1:9" ht="18">
      <c r="A36" s="2"/>
      <c r="B36" s="2"/>
      <c r="C36" s="2"/>
      <c r="D36" s="2"/>
      <c r="E36" s="2"/>
      <c r="F36" s="2"/>
      <c r="G36" s="2"/>
      <c r="H36" s="2"/>
      <c r="I36" s="2"/>
    </row>
    <row r="37" spans="1:9" ht="18">
      <c r="A37" s="2"/>
      <c r="B37" s="2"/>
      <c r="C37" s="2"/>
      <c r="D37" s="2"/>
      <c r="E37" s="2"/>
      <c r="F37" s="2"/>
      <c r="G37" s="2"/>
      <c r="H37" s="2"/>
      <c r="I37" s="2"/>
    </row>
    <row r="38" spans="1:9" ht="18">
      <c r="A38" s="2"/>
      <c r="B38" s="2"/>
      <c r="C38" s="2"/>
      <c r="D38" s="2"/>
      <c r="E38" s="2"/>
      <c r="F38" s="2"/>
      <c r="G38" s="2"/>
      <c r="H38" s="2"/>
      <c r="I38" s="2"/>
    </row>
    <row r="39" spans="1:9" ht="18">
      <c r="A39" s="2"/>
      <c r="B39" s="2"/>
      <c r="C39" s="2"/>
      <c r="D39" s="2"/>
      <c r="E39" s="2"/>
      <c r="F39" s="2"/>
      <c r="G39" s="2"/>
      <c r="H39" s="2"/>
      <c r="I39" s="2"/>
    </row>
    <row r="40" spans="1:9" ht="18">
      <c r="A40" s="2"/>
      <c r="B40" s="2"/>
      <c r="C40" s="2"/>
      <c r="D40" s="2"/>
      <c r="E40" s="2"/>
      <c r="F40" s="2"/>
      <c r="G40" s="2"/>
      <c r="H40" s="2"/>
      <c r="I40" s="2"/>
    </row>
    <row r="41" spans="1:9" ht="18">
      <c r="A41" s="2"/>
      <c r="B41" s="2"/>
      <c r="C41" s="2"/>
      <c r="D41" s="2"/>
      <c r="E41" s="2"/>
      <c r="F41" s="2"/>
      <c r="G41" s="2"/>
      <c r="H41" s="2"/>
      <c r="I41" s="2"/>
    </row>
    <row r="42" spans="1:9" ht="18">
      <c r="A42" s="2"/>
      <c r="B42" s="2"/>
      <c r="C42" s="2"/>
      <c r="D42" s="2"/>
      <c r="E42" s="2"/>
      <c r="F42" s="2"/>
      <c r="G42" s="2"/>
      <c r="H42" s="2"/>
      <c r="I42" s="2"/>
    </row>
    <row r="43" spans="1:9" ht="18">
      <c r="A43" s="2"/>
      <c r="B43" s="2"/>
      <c r="C43" s="2"/>
      <c r="D43" s="2"/>
      <c r="E43" s="2"/>
      <c r="F43" s="2"/>
      <c r="G43" s="2"/>
      <c r="H43" s="2"/>
      <c r="I43" s="2"/>
    </row>
    <row r="44" spans="1:9" ht="18">
      <c r="A44" s="2"/>
      <c r="B44" s="2"/>
      <c r="C44" s="2"/>
      <c r="D44" s="2"/>
      <c r="E44" s="2"/>
      <c r="F44" s="2"/>
      <c r="G44" s="2"/>
      <c r="H44" s="2"/>
      <c r="I44" s="2"/>
    </row>
    <row r="45" spans="1:9" ht="18">
      <c r="A45" s="2"/>
      <c r="B45" s="2"/>
      <c r="C45" s="2"/>
      <c r="D45" s="2"/>
      <c r="E45" s="2"/>
      <c r="F45" s="2"/>
      <c r="G45" s="2"/>
      <c r="H45" s="2"/>
      <c r="I45" s="2"/>
    </row>
    <row r="46" spans="1:9" ht="18">
      <c r="A46" s="2"/>
      <c r="B46" s="2"/>
      <c r="C46" s="2"/>
      <c r="D46" s="2"/>
      <c r="E46" s="2"/>
      <c r="F46" s="2"/>
      <c r="G46" s="2"/>
      <c r="H46" s="2"/>
      <c r="I46" s="2"/>
    </row>
    <row r="47" spans="1:9" ht="18">
      <c r="A47" s="2"/>
      <c r="B47" s="2"/>
      <c r="C47" s="2"/>
      <c r="D47" s="2"/>
      <c r="E47" s="2"/>
      <c r="F47" s="2"/>
      <c r="G47" s="2"/>
      <c r="H47" s="2"/>
      <c r="I47" s="2"/>
    </row>
    <row r="48" spans="1:9" ht="18">
      <c r="A48" s="2"/>
      <c r="B48" s="2"/>
      <c r="C48" s="2"/>
      <c r="D48" s="2"/>
      <c r="E48" s="2"/>
      <c r="F48" s="2"/>
      <c r="G48" s="2"/>
      <c r="H48" s="2"/>
      <c r="I48" s="2"/>
    </row>
    <row r="49" spans="1:9" ht="18">
      <c r="A49" s="2"/>
      <c r="B49" s="2"/>
      <c r="C49" s="2"/>
      <c r="D49" s="2"/>
      <c r="E49" s="2"/>
      <c r="F49" s="2"/>
      <c r="G49" s="2"/>
      <c r="H49" s="2"/>
      <c r="I49" s="2"/>
    </row>
    <row r="50" spans="1:9" ht="18">
      <c r="A50" s="2"/>
      <c r="B50" s="2"/>
      <c r="C50" s="2"/>
      <c r="D50" s="2"/>
      <c r="E50" s="2"/>
      <c r="F50" s="2"/>
      <c r="G50" s="2"/>
      <c r="H50" s="2"/>
      <c r="I50" s="2"/>
    </row>
    <row r="51" spans="1:9" ht="18">
      <c r="A51" s="2"/>
      <c r="B51" s="2"/>
      <c r="C51" s="2"/>
      <c r="D51" s="2"/>
      <c r="E51" s="2"/>
      <c r="F51" s="2"/>
      <c r="G51" s="2"/>
      <c r="H51" s="2"/>
      <c r="I51" s="2"/>
    </row>
    <row r="52" spans="1:9" ht="18">
      <c r="A52" s="2"/>
      <c r="B52" s="2"/>
      <c r="C52" s="2"/>
      <c r="D52" s="2"/>
      <c r="E52" s="2"/>
      <c r="F52" s="2"/>
      <c r="G52" s="2"/>
      <c r="H52" s="2"/>
      <c r="I52" s="2"/>
    </row>
    <row r="53" spans="1:9" ht="18">
      <c r="A53" s="2"/>
      <c r="B53" s="2"/>
      <c r="C53" s="2"/>
      <c r="D53" s="2"/>
      <c r="E53" s="2"/>
      <c r="F53" s="2"/>
      <c r="G53" s="2"/>
      <c r="H53" s="2"/>
      <c r="I53" s="2"/>
    </row>
    <row r="54" spans="1:9" ht="18">
      <c r="A54" s="2"/>
      <c r="B54" s="2"/>
      <c r="C54" s="2"/>
      <c r="D54" s="2"/>
      <c r="E54" s="2"/>
      <c r="F54" s="2"/>
      <c r="G54" s="2"/>
      <c r="H54" s="2"/>
      <c r="I54" s="2"/>
    </row>
    <row r="55" spans="1:9" ht="18">
      <c r="A55" s="2"/>
      <c r="B55" s="2"/>
      <c r="C55" s="2"/>
      <c r="D55" s="2"/>
      <c r="E55" s="2"/>
      <c r="F55" s="2"/>
      <c r="G55" s="2"/>
      <c r="H55" s="2"/>
      <c r="I55" s="2"/>
    </row>
    <row r="56" spans="1:9" ht="18">
      <c r="A56" s="2"/>
      <c r="B56" s="2"/>
      <c r="C56" s="2"/>
      <c r="D56" s="2"/>
      <c r="E56" s="2"/>
      <c r="F56" s="2"/>
      <c r="G56" s="2"/>
      <c r="H56" s="2"/>
      <c r="I56" s="2"/>
    </row>
    <row r="57" spans="1:9" ht="18">
      <c r="A57" s="2"/>
      <c r="B57" s="2"/>
      <c r="C57" s="2"/>
      <c r="D57" s="2"/>
      <c r="E57" s="2"/>
      <c r="F57" s="2"/>
      <c r="G57" s="2"/>
      <c r="H57" s="2"/>
      <c r="I57" s="2"/>
    </row>
    <row r="58" spans="1:9" ht="18">
      <c r="A58" s="2"/>
      <c r="B58" s="2"/>
      <c r="C58" s="2"/>
      <c r="D58" s="2"/>
      <c r="E58" s="2"/>
      <c r="F58" s="2"/>
      <c r="G58" s="2"/>
      <c r="H58" s="2"/>
      <c r="I58" s="2"/>
    </row>
    <row r="59" spans="1:9" ht="18">
      <c r="A59" s="2"/>
      <c r="B59" s="2"/>
      <c r="C59" s="2"/>
      <c r="D59" s="2"/>
      <c r="E59" s="2"/>
      <c r="F59" s="2"/>
      <c r="G59" s="2"/>
      <c r="H59" s="2"/>
      <c r="I59" s="2"/>
    </row>
    <row r="60" spans="1:9" ht="18">
      <c r="A60" s="2"/>
      <c r="B60" s="2"/>
      <c r="C60" s="2"/>
      <c r="D60" s="2"/>
      <c r="E60" s="2"/>
      <c r="F60" s="2"/>
      <c r="G60" s="2"/>
      <c r="H60" s="2"/>
      <c r="I60" s="2"/>
    </row>
    <row r="61" spans="1:9" ht="18">
      <c r="A61" s="2"/>
      <c r="B61" s="2"/>
      <c r="C61" s="2"/>
      <c r="D61" s="2"/>
      <c r="E61" s="2"/>
      <c r="F61" s="2"/>
      <c r="G61" s="2"/>
      <c r="H61" s="2"/>
      <c r="I61" s="2"/>
    </row>
    <row r="62" spans="1:9" ht="18">
      <c r="A62" s="2"/>
      <c r="B62" s="2"/>
      <c r="C62" s="2"/>
      <c r="D62" s="2"/>
      <c r="E62" s="2"/>
      <c r="F62" s="2"/>
      <c r="G62" s="2"/>
      <c r="H62" s="2"/>
      <c r="I62" s="2"/>
    </row>
    <row r="63" spans="1:9" ht="18">
      <c r="A63" s="2"/>
      <c r="B63" s="2"/>
      <c r="C63" s="2"/>
      <c r="D63" s="2"/>
      <c r="E63" s="2"/>
      <c r="F63" s="2"/>
      <c r="G63" s="2"/>
      <c r="H63" s="2"/>
      <c r="I63" s="2"/>
    </row>
    <row r="64" spans="1:9" ht="18">
      <c r="A64" s="2"/>
      <c r="B64" s="2"/>
      <c r="C64" s="2"/>
      <c r="D64" s="2"/>
      <c r="E64" s="2"/>
      <c r="F64" s="2"/>
      <c r="G64" s="2"/>
      <c r="H64" s="2"/>
      <c r="I64" s="2"/>
    </row>
    <row r="65" spans="1:9" ht="18">
      <c r="A65" s="2"/>
      <c r="B65" s="2"/>
      <c r="C65" s="2"/>
      <c r="D65" s="2"/>
      <c r="E65" s="2"/>
      <c r="F65" s="2"/>
      <c r="G65" s="2"/>
      <c r="H65" s="2"/>
      <c r="I65" s="2"/>
    </row>
    <row r="66" spans="1:9" ht="18">
      <c r="A66" s="2"/>
      <c r="B66" s="2"/>
      <c r="C66" s="2"/>
      <c r="D66" s="2"/>
      <c r="E66" s="2"/>
      <c r="F66" s="2"/>
      <c r="G66" s="2"/>
      <c r="H66" s="2"/>
      <c r="I66" s="2"/>
    </row>
    <row r="67" spans="1:9" ht="18">
      <c r="A67" s="2"/>
      <c r="B67" s="2"/>
      <c r="C67" s="2"/>
      <c r="D67" s="2"/>
      <c r="E67" s="2"/>
      <c r="F67" s="2"/>
      <c r="G67" s="2"/>
      <c r="H67" s="2"/>
      <c r="I67" s="2"/>
    </row>
    <row r="68" spans="1:9" ht="18">
      <c r="A68" s="2"/>
      <c r="B68" s="2"/>
      <c r="C68" s="2"/>
      <c r="D68" s="2"/>
      <c r="E68" s="2"/>
      <c r="F68" s="2"/>
      <c r="G68" s="2"/>
      <c r="H68" s="29"/>
      <c r="I68" s="29"/>
    </row>
    <row r="69" spans="1:9" ht="18">
      <c r="A69" s="2"/>
      <c r="B69" s="2"/>
      <c r="C69" s="2"/>
      <c r="D69" s="2"/>
      <c r="E69" s="2"/>
      <c r="F69" s="2"/>
      <c r="G69" s="2"/>
      <c r="H69" s="29"/>
      <c r="I69" s="29"/>
    </row>
    <row r="70" spans="1:9" ht="18">
      <c r="A70" s="2"/>
      <c r="B70" s="2"/>
      <c r="C70" s="2"/>
      <c r="D70" s="2"/>
      <c r="E70" s="2"/>
      <c r="F70" s="2"/>
      <c r="G70" s="2"/>
      <c r="H70" s="29"/>
      <c r="I70" s="29"/>
    </row>
    <row r="71" spans="1:9" ht="18">
      <c r="E71" s="29"/>
      <c r="F71" s="2"/>
      <c r="G71" s="2"/>
      <c r="H71" s="29"/>
      <c r="I71" s="29"/>
    </row>
    <row r="72" spans="1:9" ht="18">
      <c r="E72" s="29"/>
      <c r="F72" s="29"/>
      <c r="G72" s="29"/>
      <c r="H72" s="29"/>
      <c r="I72" s="29"/>
    </row>
    <row r="73" spans="1:9" ht="18">
      <c r="E73" s="29"/>
      <c r="F73" s="29"/>
      <c r="G73" s="29"/>
      <c r="H73" s="29"/>
      <c r="I73" s="29"/>
    </row>
    <row r="74" spans="1:9" ht="18">
      <c r="E74" s="29"/>
      <c r="F74" s="29"/>
      <c r="G74" s="29"/>
      <c r="H74" s="29"/>
      <c r="I74" s="29"/>
    </row>
    <row r="75" spans="1:9" ht="18">
      <c r="E75" s="29"/>
      <c r="F75" s="29"/>
      <c r="G75" s="29"/>
      <c r="H75" s="29"/>
      <c r="I75" s="29"/>
    </row>
    <row r="76" spans="1:9" ht="18">
      <c r="E76" s="29"/>
      <c r="F76" s="29"/>
      <c r="G76" s="29"/>
      <c r="H76" s="29"/>
      <c r="I76" s="29"/>
    </row>
    <row r="77" spans="1:9" ht="18">
      <c r="E77" s="29"/>
      <c r="F77" s="29"/>
      <c r="G77" s="29"/>
      <c r="H77" s="29"/>
      <c r="I77" s="29"/>
    </row>
    <row r="78" spans="1:9" ht="18">
      <c r="E78" s="29"/>
      <c r="F78" s="29"/>
      <c r="G78" s="29"/>
      <c r="H78" s="29"/>
      <c r="I78" s="29"/>
    </row>
    <row r="79" spans="1:9" ht="18">
      <c r="E79" s="29"/>
      <c r="F79" s="29"/>
      <c r="G79" s="29"/>
      <c r="H79" s="29"/>
      <c r="I79" s="29"/>
    </row>
    <row r="80" spans="1:9" ht="18">
      <c r="E80" s="29"/>
      <c r="F80" s="29"/>
      <c r="G80" s="29"/>
      <c r="H80" s="29"/>
      <c r="I80" s="29"/>
    </row>
    <row r="81" spans="5:9" ht="18">
      <c r="E81" s="29"/>
      <c r="F81" s="29"/>
      <c r="G81" s="29"/>
      <c r="H81" s="29"/>
      <c r="I81" s="29"/>
    </row>
    <row r="82" spans="5:9" ht="18">
      <c r="E82" s="29"/>
      <c r="F82" s="29"/>
      <c r="G82" s="29"/>
      <c r="H82" s="29"/>
      <c r="I82" s="29"/>
    </row>
    <row r="83" spans="5:9" ht="18">
      <c r="E83" s="29"/>
      <c r="F83" s="29"/>
      <c r="G83" s="29"/>
      <c r="H83" s="29"/>
      <c r="I83" s="29"/>
    </row>
    <row r="84" spans="5:9" ht="18">
      <c r="E84" s="29"/>
      <c r="F84" s="29"/>
      <c r="G84" s="29"/>
      <c r="H84" s="29"/>
      <c r="I84" s="29"/>
    </row>
    <row r="85" spans="5:9" ht="18">
      <c r="E85" s="29"/>
      <c r="F85" s="29"/>
      <c r="G85" s="29"/>
      <c r="H85" s="29"/>
      <c r="I85" s="29"/>
    </row>
    <row r="86" spans="5:9" ht="18">
      <c r="E86" s="29"/>
      <c r="F86" s="29"/>
      <c r="G86" s="29"/>
      <c r="H86" s="29"/>
      <c r="I86" s="29"/>
    </row>
    <row r="87" spans="5:9" ht="18">
      <c r="E87" s="29"/>
      <c r="F87" s="29"/>
      <c r="G87" s="29"/>
      <c r="H87" s="29"/>
      <c r="I87" s="29"/>
    </row>
    <row r="88" spans="5:9" ht="18">
      <c r="E88" s="29"/>
      <c r="F88" s="29"/>
      <c r="G88" s="29"/>
    </row>
    <row r="89" spans="5:9" ht="18">
      <c r="E89" s="29"/>
      <c r="F89" s="29"/>
      <c r="G89" s="29"/>
    </row>
    <row r="90" spans="5:9" ht="18">
      <c r="E90" s="29"/>
      <c r="F90" s="29"/>
      <c r="G90" s="29"/>
    </row>
    <row r="91" spans="5:9" ht="18">
      <c r="F91" s="29"/>
      <c r="G91" s="29"/>
    </row>
  </sheetData>
  <sheetProtection selectLockedCells="1" selectUnlockedCells="1"/>
  <mergeCells count="6">
    <mergeCell ref="A29:D29"/>
    <mergeCell ref="A1:D1"/>
    <mergeCell ref="E1:H1"/>
    <mergeCell ref="A2:I2"/>
    <mergeCell ref="A28:G28"/>
    <mergeCell ref="A3:G3"/>
  </mergeCells>
  <pageMargins left="0.82708333333333328" right="0.2361111111111111" top="0.39374999999999999" bottom="0.35416666666666669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ColWidth="8.6640625" defaultRowHeight="14.4"/>
  <cols>
    <col min="1" max="16384" width="8.6640625" style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ColWidth="8.6640625" defaultRowHeight="14.4"/>
  <cols>
    <col min="1" max="16384" width="8.6640625" style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Buhgalter_3</dc:creator>
  <cp:lastModifiedBy>pes</cp:lastModifiedBy>
  <cp:lastPrinted>2024-09-18T12:12:57Z</cp:lastPrinted>
  <dcterms:created xsi:type="dcterms:W3CDTF">2024-09-18T11:32:20Z</dcterms:created>
  <dcterms:modified xsi:type="dcterms:W3CDTF">2025-09-26T09:49:56Z</dcterms:modified>
</cp:coreProperties>
</file>